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90" firstSheet="0" activeTab="0"/>
  </bookViews>
  <sheets>
    <sheet name="上下水道料金計算表" sheetId="1" state="visible" r:id="rId2"/>
    <sheet name="Sheet2" sheetId="2" state="visible" r:id="rId3"/>
    <sheet name="Sheet3" sheetId="3" state="visible" r:id="rId4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<sst xmlns="http://schemas.openxmlformats.org/spreadsheetml/2006/main" count="37" uniqueCount="28">
  <si>
    <t>口径と検針周期を選択し、使用水量を入力してください。</t>
  </si>
  <si>
    <t>口径</t>
  </si>
  <si>
    <t>mm</t>
  </si>
  <si>
    <t>上水道料金</t>
  </si>
  <si>
    <t>基本料金表（上水道）</t>
  </si>
  <si>
    <t>基本料金</t>
  </si>
  <si>
    <t>使用水量</t>
  </si>
  <si>
    <t>㎥</t>
  </si>
  <si>
    <t>下水道料金</t>
  </si>
  <si>
    <t>検針周期</t>
  </si>
  <si>
    <t>毎月</t>
  </si>
  <si>
    <t>総合計</t>
  </si>
  <si>
    <t>料金の内訳</t>
  </si>
  <si>
    <t>使用水量の範囲</t>
  </si>
  <si>
    <r>
      <rPr>
        <sz val="11"/>
        <rFont val="VL ゴシック"/>
        <family val="2"/>
      </rPr>
      <t>上水道（</t>
    </r>
    <r>
      <rPr>
        <sz val="11"/>
        <rFont val="ＭＳ Ｐゴシック"/>
        <family val="3"/>
        <charset val="1"/>
      </rPr>
      <t>A)</t>
    </r>
  </si>
  <si>
    <r>
      <rPr>
        <sz val="11"/>
        <rFont val="VL ゴシック"/>
        <family val="2"/>
      </rPr>
      <t>下水道（</t>
    </r>
    <r>
      <rPr>
        <sz val="11"/>
        <rFont val="ＭＳ Ｐゴシック"/>
        <family val="3"/>
        <charset val="1"/>
      </rPr>
      <t>B</t>
    </r>
    <r>
      <rPr>
        <sz val="11"/>
        <rFont val="VL ゴシック"/>
        <family val="2"/>
      </rPr>
      <t>）</t>
    </r>
  </si>
  <si>
    <t>料金の割合</t>
  </si>
  <si>
    <t>単価</t>
  </si>
  <si>
    <t>料金</t>
  </si>
  <si>
    <t>B/A</t>
  </si>
  <si>
    <t>≦ x ≦</t>
  </si>
  <si>
    <t>-----</t>
  </si>
  <si>
    <r>
      <rPr>
        <sz val="11"/>
        <rFont val="VL ゴシック"/>
        <family val="2"/>
      </rPr>
      <t>＜ </t>
    </r>
    <r>
      <rPr>
        <sz val="11"/>
        <rFont val="ＭＳ Ｐゴシック"/>
        <family val="3"/>
        <charset val="1"/>
      </rPr>
      <t>x ≦</t>
    </r>
  </si>
  <si>
    <r>
      <rPr>
        <sz val="11"/>
        <rFont val="VL ゴシック"/>
        <family val="2"/>
      </rPr>
      <t>＜ </t>
    </r>
    <r>
      <rPr>
        <sz val="11"/>
        <rFont val="ＭＳ Ｐゴシック"/>
        <family val="3"/>
        <charset val="1"/>
      </rPr>
      <t>x </t>
    </r>
    <r>
      <rPr>
        <sz val="11"/>
        <rFont val="VL ゴシック"/>
        <family val="2"/>
      </rPr>
      <t>＜</t>
    </r>
  </si>
  <si>
    <t>∞</t>
  </si>
  <si>
    <t>小計</t>
  </si>
  <si>
    <t>消費税相当額</t>
  </si>
  <si>
    <t>合計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</si>
</sst>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#,##0;[RED]#,##0"/>
    <numFmt numFmtId="166" formatCode="#,##0_);[RED]\(#,##0\)"/>
    <numFmt numFmtId="167" formatCode="#,##0&quot; 円&quot;"/>
    <numFmt numFmtId="168" formatCode="#,###&quot;mm&quot;"/>
    <numFmt numFmtId="169" formatCode="#,##0.0_ "/>
    <numFmt numFmtId="170" formatCode="#,##0.0;[RED]#,##0.0"/>
    <numFmt numFmtId="171" formatCode="0.0%"/>
  </numFmts>
  <fonts count="11">
    <font>
      <sz val="11"/>
      <name val="VL ゴシック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FF0000"/>
      <name val="VL ゴシック"/>
      <family val="2"/>
    </font>
    <font>
      <sz val="11"/>
      <name val="ＭＳ Ｐゴシック"/>
      <family val="3"/>
      <charset val="1"/>
    </font>
    <font>
      <b val="true"/>
      <sz val="11"/>
      <name val="ＭＳ Ｐゴシック"/>
      <family val="3"/>
      <charset val="1"/>
    </font>
    <font>
      <sz val="11"/>
      <color rgb="FFFFFFFF"/>
      <name val="ＭＳ Ｐゴシック"/>
      <family val="3"/>
      <charset val="1"/>
    </font>
    <font>
      <b val="true"/>
      <sz val="11"/>
      <name val="VL ゴシック"/>
      <family val="2"/>
    </font>
    <font>
      <sz val="11"/>
      <color rgb="FF0000FF"/>
      <name val="ＭＳ Ｐゴシック"/>
      <family val="3"/>
      <charset val="1"/>
    </font>
    <font>
      <b val="true"/>
      <sz val="11"/>
      <color rgb="FF0000FF"/>
      <name val="ＭＳ Ｐゴシック"/>
      <family val="3"/>
      <charset val="1"/>
    </font>
  </fonts>
  <fills count="4">
    <fill>
      <patternFill patternType="none"/>
    </fill>
    <fill>
      <patternFill patternType="gray125"/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</fills>
  <borders count="45">
    <border diagonalUp="false" diagonalDown="false">
      <left/>
      <right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 style="hair"/>
      <top style="hair"/>
      <bottom style="thin"/>
      <diagonal/>
    </border>
    <border diagonalUp="false" diagonalDown="false">
      <left style="hair"/>
      <right style="medium"/>
      <top style="hair"/>
      <bottom style="thin"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hair"/>
      <top/>
      <bottom style="hair"/>
      <diagonal/>
    </border>
    <border diagonalUp="false" diagonalDown="false">
      <left style="hair"/>
      <right style="medium"/>
      <top/>
      <bottom style="hair"/>
      <diagonal/>
    </border>
    <border diagonalUp="false" diagonalDown="false">
      <left style="medium"/>
      <right style="hair"/>
      <top style="hair"/>
      <bottom style="hair"/>
      <diagonal/>
    </border>
    <border diagonalUp="false" diagonalDown="false">
      <left style="hair"/>
      <right style="medium"/>
      <top style="hair"/>
      <bottom style="hair"/>
      <diagonal/>
    </border>
    <border diagonalUp="false" diagonalDown="false">
      <left style="medium"/>
      <right style="hair"/>
      <top style="hair"/>
      <bottom style="medium"/>
      <diagonal/>
    </border>
    <border diagonalUp="false" diagonalDown="false">
      <left style="hair"/>
      <right style="medium"/>
      <top style="hair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double"/>
      <right style="double"/>
      <top style="medium"/>
      <bottom style="hair"/>
      <diagonal/>
    </border>
    <border diagonalUp="false" diagonalDown="false">
      <left/>
      <right style="medium"/>
      <top style="medium"/>
      <bottom style="hair"/>
      <diagonal/>
    </border>
    <border diagonalUp="false" diagonalDown="false">
      <left style="double"/>
      <right/>
      <top/>
      <bottom style="thin"/>
      <diagonal/>
    </border>
    <border diagonalUp="false" diagonalDown="false">
      <left style="hair"/>
      <right style="double"/>
      <top style="hair"/>
      <bottom style="thin"/>
      <diagonal/>
    </border>
    <border diagonalUp="false" diagonalDown="false">
      <left style="hair"/>
      <right style="medium"/>
      <top style="hair"/>
      <bottom/>
      <diagonal/>
    </border>
    <border diagonalUp="false" diagonalDown="false">
      <left style="medium"/>
      <right style="medium"/>
      <top/>
      <bottom style="thin"/>
      <diagonal/>
    </border>
    <border diagonalUp="false" diagonalDown="false">
      <left style="medium"/>
      <right/>
      <top/>
      <bottom style="hair"/>
      <diagonal/>
    </border>
    <border diagonalUp="false" diagonalDown="false">
      <left/>
      <right/>
      <top style="hair"/>
      <bottom/>
      <diagonal/>
    </border>
    <border diagonalUp="false" diagonalDown="false">
      <left/>
      <right/>
      <top/>
      <bottom style="hair"/>
      <diagonal/>
    </border>
    <border diagonalUp="false" diagonalDown="false">
      <left style="double"/>
      <right style="hair"/>
      <top style="thin"/>
      <bottom style="hair"/>
      <diagonal/>
    </border>
    <border diagonalUp="false" diagonalDown="false">
      <left style="hair"/>
      <right style="double"/>
      <top style="thin"/>
      <bottom style="hair"/>
      <diagonal/>
    </border>
    <border diagonalUp="false" diagonalDown="false">
      <left/>
      <right style="hair"/>
      <top style="thin"/>
      <bottom style="hair"/>
      <diagonal/>
    </border>
    <border diagonalUp="false" diagonalDown="false">
      <left style="hair"/>
      <right style="medium"/>
      <top style="thin"/>
      <bottom style="hair"/>
      <diagonal/>
    </border>
    <border diagonalUp="false" diagonalDown="false">
      <left style="medium"/>
      <right style="medium"/>
      <top/>
      <bottom style="hair"/>
      <diagonal/>
    </border>
    <border diagonalUp="false" diagonalDown="false">
      <left style="medium"/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 style="double"/>
      <right style="hair"/>
      <top style="hair"/>
      <bottom style="hair"/>
      <diagonal/>
    </border>
    <border diagonalUp="false" diagonalDown="false">
      <left style="hair"/>
      <right style="double"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medium"/>
      <right style="medium"/>
      <top style="hair"/>
      <bottom style="hair"/>
      <diagonal/>
    </border>
    <border diagonalUp="false" diagonalDown="false">
      <left style="medium"/>
      <right/>
      <top style="hair"/>
      <bottom/>
      <diagonal/>
    </border>
    <border diagonalUp="false" diagonalDown="false">
      <left style="double"/>
      <right style="hair"/>
      <top style="hair"/>
      <bottom style="thin"/>
      <diagonal/>
    </border>
    <border diagonalUp="false" diagonalDown="false">
      <left/>
      <right style="hair"/>
      <top style="hair"/>
      <bottom style="thin"/>
      <diagonal/>
    </border>
    <border diagonalUp="false" diagonalDown="false">
      <left style="medium"/>
      <right style="double"/>
      <top style="thin"/>
      <bottom style="thin"/>
      <diagonal/>
    </border>
    <border diagonalUp="false" diagonalDown="false">
      <left style="double"/>
      <right style="double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double"/>
      <right style="double"/>
      <top style="thin"/>
      <bottom/>
      <diagonal/>
    </border>
    <border diagonalUp="false" diagonalDown="false">
      <left style="medium"/>
      <right style="medium"/>
      <top style="hair"/>
      <bottom style="medium"/>
      <diagonal/>
    </border>
    <border diagonalUp="false" diagonalDown="false">
      <left style="medium"/>
      <right style="double"/>
      <top style="thin"/>
      <bottom style="medium"/>
      <diagonal/>
    </border>
    <border diagonalUp="false" diagonalDown="false">
      <left style="double"/>
      <right style="medium"/>
      <top style="double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4">
    <xf numFmtId="164" fontId="0" fillId="0" borderId="0" xfId="0" applyFont="false" applyBorder="false" applyAlignment="false" applyProtection="false">
      <alignment horizontal="general" vertical="center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center" textRotation="0" wrapText="false" indent="0" shrinkToFit="false"/>
      <protection locked="true" hidden="false"/>
    </xf>
    <xf numFmtId="165" fontId="4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0" fillId="0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5" fillId="2" borderId="1" xfId="0" applyFont="false" applyBorder="true" applyAlignment="false" applyProtection="true">
      <alignment horizontal="general" vertical="center" textRotation="0" wrapText="false" indent="0" shrinkToFit="false"/>
      <protection locked="false" hidden="false"/>
    </xf>
    <xf numFmtId="165" fontId="5" fillId="0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0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6" fillId="0" borderId="3" xfId="0" applyFont="true" applyBorder="true" applyAlignment="true" applyProtection="false">
      <alignment horizontal="general" vertical="center" textRotation="0" wrapText="false" indent="0" shrinkToFit="true"/>
      <protection locked="true" hidden="false"/>
    </xf>
    <xf numFmtId="165" fontId="0" fillId="3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0" fillId="0" borderId="0" xfId="0" applyFont="false" applyBorder="false" applyAlignment="true" applyProtection="false">
      <alignment horizontal="left" vertical="center" textRotation="0" wrapText="false" indent="0" shrinkToFit="false"/>
      <protection locked="true" hidden="false"/>
    </xf>
    <xf numFmtId="165" fontId="0" fillId="3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0" fillId="3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0" fillId="0" borderId="7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0" fillId="0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8" fontId="5" fillId="0" borderId="8" xfId="0" applyFont="false" applyBorder="true" applyAlignment="true" applyProtection="false">
      <alignment horizontal="right" vertical="center" textRotation="0" wrapText="false" indent="2" shrinkToFit="false"/>
      <protection locked="true" hidden="false"/>
    </xf>
    <xf numFmtId="167" fontId="5" fillId="0" borderId="9" xfId="0" applyFont="false" applyBorder="true" applyAlignment="true" applyProtection="false">
      <alignment horizontal="right" vertical="center" textRotation="0" wrapText="false" indent="2" shrinkToFit="false"/>
      <protection locked="true" hidden="false"/>
    </xf>
    <xf numFmtId="165" fontId="0" fillId="0" borderId="0" xfId="0" applyFont="false" applyBorder="false" applyAlignment="true" applyProtection="false">
      <alignment horizontal="general" vertical="center" textRotation="0" wrapText="true" indent="0" shrinkToFit="false"/>
      <protection locked="true" hidden="false"/>
    </xf>
    <xf numFmtId="169" fontId="7" fillId="0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8" fontId="5" fillId="0" borderId="10" xfId="0" applyFont="false" applyBorder="true" applyAlignment="true" applyProtection="false">
      <alignment horizontal="right" vertical="center" textRotation="0" wrapText="false" indent="2" shrinkToFit="false"/>
      <protection locked="true" hidden="false"/>
    </xf>
    <xf numFmtId="167" fontId="5" fillId="0" borderId="11" xfId="0" applyFont="false" applyBorder="true" applyAlignment="true" applyProtection="false">
      <alignment horizontal="right" vertical="center" textRotation="0" wrapText="false" indent="2" shrinkToFit="false"/>
      <protection locked="true" hidden="false"/>
    </xf>
    <xf numFmtId="164" fontId="0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0" borderId="0" xfId="0" applyFont="false" applyBorder="false" applyAlignment="true" applyProtection="false">
      <alignment horizontal="right" vertical="center" textRotation="0" wrapText="false" indent="0" shrinkToFit="false"/>
      <protection locked="true" hidden="false"/>
    </xf>
    <xf numFmtId="170" fontId="7" fillId="0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8" fontId="5" fillId="0" borderId="12" xfId="0" applyFont="false" applyBorder="true" applyAlignment="true" applyProtection="false">
      <alignment horizontal="right" vertical="center" textRotation="0" wrapText="false" indent="2" shrinkToFit="false"/>
      <protection locked="true" hidden="false"/>
    </xf>
    <xf numFmtId="167" fontId="5" fillId="0" borderId="13" xfId="0" applyFont="false" applyBorder="true" applyAlignment="true" applyProtection="false">
      <alignment horizontal="right" vertical="center" textRotation="0" wrapText="false" indent="2" shrinkToFit="false"/>
      <protection locked="true" hidden="false"/>
    </xf>
    <xf numFmtId="165" fontId="8" fillId="0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5" fontId="0" fillId="3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3" borderId="1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0" fillId="3" borderId="1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0" fillId="3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0" fillId="3" borderId="1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0" fillId="3" borderId="1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0" fillId="3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5" fontId="0" fillId="3" borderId="1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5" fillId="3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5" fillId="0" borderId="21" xfId="0" applyFont="false" applyBorder="true" applyAlignment="true" applyProtection="false">
      <alignment horizontal="right" vertical="center" textRotation="0" wrapText="false" indent="2" shrinkToFit="false"/>
      <protection locked="true" hidden="false"/>
    </xf>
    <xf numFmtId="165" fontId="5" fillId="0" borderId="22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5" fontId="5" fillId="0" borderId="23" xfId="0" applyFont="false" applyBorder="true" applyAlignment="true" applyProtection="false">
      <alignment horizontal="right" vertical="center" textRotation="0" wrapText="false" indent="2" shrinkToFit="false"/>
      <protection locked="true" hidden="false"/>
    </xf>
    <xf numFmtId="167" fontId="5" fillId="0" borderId="2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9" fillId="0" borderId="25" xfId="0" applyFont="true" applyBorder="true" applyAlignment="true" applyProtection="false">
      <alignment horizontal="right" vertical="center" textRotation="0" wrapText="false" indent="2" shrinkToFit="false"/>
      <protection locked="true" hidden="false"/>
    </xf>
    <xf numFmtId="167" fontId="5" fillId="0" borderId="2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9" fillId="0" borderId="27" xfId="0" applyFont="true" applyBorder="true" applyAlignment="true" applyProtection="false">
      <alignment horizontal="right" vertical="center" textRotation="0" wrapText="false" indent="2" shrinkToFit="false"/>
      <protection locked="true" hidden="false"/>
    </xf>
    <xf numFmtId="171" fontId="5" fillId="0" borderId="28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5" fillId="0" borderId="29" xfId="0" applyFont="false" applyBorder="true" applyAlignment="true" applyProtection="false">
      <alignment horizontal="right" vertical="center" textRotation="0" wrapText="false" indent="2" shrinkToFit="false"/>
      <protection locked="true" hidden="false"/>
    </xf>
    <xf numFmtId="165" fontId="0" fillId="0" borderId="22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5" fontId="5" fillId="0" borderId="30" xfId="0" applyFont="false" applyBorder="true" applyAlignment="true" applyProtection="false">
      <alignment horizontal="right" vertical="center" textRotation="0" wrapText="false" indent="2" shrinkToFit="false"/>
      <protection locked="true" hidden="false"/>
    </xf>
    <xf numFmtId="167" fontId="5" fillId="0" borderId="31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9" fillId="0" borderId="32" xfId="0" applyFont="true" applyBorder="true" applyAlignment="true" applyProtection="false">
      <alignment horizontal="right" vertical="center" textRotation="0" wrapText="false" indent="2" shrinkToFit="false"/>
      <protection locked="true" hidden="false"/>
    </xf>
    <xf numFmtId="167" fontId="5" fillId="0" borderId="33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9" fillId="0" borderId="11" xfId="0" applyFont="true" applyBorder="true" applyAlignment="true" applyProtection="false">
      <alignment horizontal="right" vertical="center" textRotation="0" wrapText="false" indent="2" shrinkToFit="false"/>
      <protection locked="true" hidden="false"/>
    </xf>
    <xf numFmtId="171" fontId="5" fillId="0" borderId="34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5" fillId="0" borderId="35" xfId="0" applyFont="false" applyBorder="true" applyAlignment="true" applyProtection="false">
      <alignment horizontal="right" vertical="center" textRotation="0" wrapText="false" indent="2" shrinkToFit="false"/>
      <protection locked="true" hidden="false"/>
    </xf>
    <xf numFmtId="165" fontId="0" fillId="0" borderId="22" xfId="0" applyFont="true" applyBorder="true" applyAlignment="true" applyProtection="false">
      <alignment horizontal="right" vertical="center" textRotation="0" wrapText="false" indent="2" shrinkToFit="false"/>
      <protection locked="true" hidden="false"/>
    </xf>
    <xf numFmtId="167" fontId="5" fillId="0" borderId="36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5" fillId="0" borderId="37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0" fillId="0" borderId="3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9" fillId="0" borderId="39" xfId="0" applyFont="true" applyBorder="true" applyAlignment="true" applyProtection="false">
      <alignment horizontal="right" vertical="center" textRotation="0" wrapText="true" indent="6" shrinkToFit="false"/>
      <protection locked="true" hidden="false"/>
    </xf>
    <xf numFmtId="167" fontId="9" fillId="0" borderId="40" xfId="0" applyFont="true" applyBorder="true" applyAlignment="true" applyProtection="false">
      <alignment horizontal="right" vertical="center" textRotation="0" wrapText="true" indent="6" shrinkToFit="false"/>
      <protection locked="true" hidden="false"/>
    </xf>
    <xf numFmtId="164" fontId="5" fillId="0" borderId="3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0" fillId="0" borderId="41" xfId="0" applyFont="true" applyBorder="true" applyAlignment="true" applyProtection="false">
      <alignment horizontal="right" vertical="center" textRotation="0" wrapText="true" indent="6" shrinkToFit="false"/>
      <protection locked="true" hidden="false"/>
    </xf>
    <xf numFmtId="167" fontId="10" fillId="0" borderId="7" xfId="0" applyFont="true" applyBorder="true" applyAlignment="true" applyProtection="false">
      <alignment horizontal="right" vertical="center" textRotation="0" wrapText="true" indent="6" shrinkToFit="false"/>
      <protection locked="true" hidden="false"/>
    </xf>
    <xf numFmtId="171" fontId="6" fillId="0" borderId="4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0" fillId="0" borderId="4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0" fillId="0" borderId="44" xfId="0" applyFont="true" applyBorder="true" applyAlignment="true" applyProtection="false">
      <alignment horizontal="center" vertical="center" textRotation="0" wrapText="tru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26"/>
  <sheetViews>
    <sheetView windowProtection="false"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C6" activeCellId="0" sqref="C6"/>
    </sheetView>
  </sheetViews>
  <sheetFormatPr defaultRowHeight="13.5"/>
  <cols>
    <col collapsed="false" hidden="false" max="1" min="1" style="1" width="8.45360824742268"/>
    <col collapsed="false" hidden="false" max="2" min="2" style="1" width="7.77319587628866"/>
    <col collapsed="false" hidden="false" max="3" min="3" style="1" width="8.45360824742268"/>
    <col collapsed="false" hidden="false" max="4" min="4" style="1" width="17.5927835051546"/>
    <col collapsed="false" hidden="false" max="5" min="5" style="1" width="19.7731958762887"/>
    <col collapsed="false" hidden="false" max="6" min="6" style="1" width="17.5927835051546"/>
    <col collapsed="false" hidden="false" max="7" min="7" style="1" width="19.7731958762887"/>
    <col collapsed="false" hidden="false" max="8" min="8" style="1" width="14.0463917525773"/>
    <col collapsed="false" hidden="false" max="9" min="9" style="1" width="17.4587628865979"/>
    <col collapsed="false" hidden="false" max="1025" min="10" style="1" width="11.4587628865979"/>
  </cols>
  <sheetData>
    <row r="1" customFormat="false" ht="18" hidden="false" customHeight="true" outlineLevel="0" collapsed="false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customFormat="false" ht="18" hidden="false" customHeight="true" outlineLevel="0" collapsed="false">
      <c r="A2" s="0"/>
      <c r="B2" s="0"/>
      <c r="C2" s="0"/>
      <c r="D2" s="0"/>
      <c r="E2" s="0"/>
      <c r="F2" s="0"/>
      <c r="G2" s="0"/>
      <c r="H2" s="0"/>
      <c r="I2" s="0"/>
    </row>
    <row r="3" customFormat="false" ht="18" hidden="false" customHeight="true" outlineLevel="0" collapsed="false">
      <c r="A3" s="3" t="s">
        <v>1</v>
      </c>
      <c r="B3" s="3"/>
      <c r="C3" s="4" t="n">
        <v>13</v>
      </c>
      <c r="D3" s="5" t="s">
        <v>2</v>
      </c>
      <c r="E3" s="6" t="s">
        <v>3</v>
      </c>
      <c r="F3" s="7" t="n">
        <f aca="false">D25</f>
        <v>4312</v>
      </c>
      <c r="G3" s="0"/>
      <c r="H3" s="8" t="s">
        <v>4</v>
      </c>
      <c r="I3" s="8"/>
    </row>
    <row r="4" customFormat="false" ht="18" hidden="false" customHeight="true" outlineLevel="0" collapsed="false">
      <c r="A4" s="0"/>
      <c r="B4" s="0"/>
      <c r="C4" s="0"/>
      <c r="D4" s="0"/>
      <c r="E4" s="9"/>
      <c r="F4" s="0"/>
      <c r="G4" s="0"/>
      <c r="H4" s="10" t="s">
        <v>1</v>
      </c>
      <c r="I4" s="11" t="s">
        <v>5</v>
      </c>
    </row>
    <row r="5" customFormat="false" ht="18" hidden="false" customHeight="true" outlineLevel="0" collapsed="false">
      <c r="A5" s="12" t="s">
        <v>6</v>
      </c>
      <c r="B5" s="12"/>
      <c r="C5" s="4" t="n">
        <v>30</v>
      </c>
      <c r="D5" s="13" t="s">
        <v>7</v>
      </c>
      <c r="E5" s="6" t="s">
        <v>8</v>
      </c>
      <c r="F5" s="7" t="n">
        <f aca="false">F25</f>
        <v>4730</v>
      </c>
      <c r="G5" s="0"/>
      <c r="H5" s="14" t="n">
        <v>13</v>
      </c>
      <c r="I5" s="15" t="n">
        <v>1060</v>
      </c>
    </row>
    <row r="6" customFormat="false" ht="18" hidden="false" customHeight="true" outlineLevel="0" collapsed="false">
      <c r="A6" s="16"/>
      <c r="B6" s="16"/>
      <c r="C6" s="17" t="n">
        <f aca="false">ROUNDUP(ROUNDDOWN(C5,0)*C8,1)</f>
        <v>30</v>
      </c>
      <c r="D6" s="0"/>
      <c r="E6" s="9"/>
      <c r="F6" s="0"/>
      <c r="G6" s="0"/>
      <c r="H6" s="18" t="n">
        <v>20</v>
      </c>
      <c r="I6" s="19" t="n">
        <v>2679</v>
      </c>
    </row>
    <row r="7" customFormat="false" ht="18" hidden="false" customHeight="true" outlineLevel="0" collapsed="false">
      <c r="A7" s="12" t="s">
        <v>9</v>
      </c>
      <c r="B7" s="12"/>
      <c r="C7" s="20" t="s">
        <v>10</v>
      </c>
      <c r="D7" s="21"/>
      <c r="E7" s="6" t="s">
        <v>11</v>
      </c>
      <c r="F7" s="7" t="n">
        <f aca="false">D26</f>
        <v>9042</v>
      </c>
      <c r="G7" s="0"/>
      <c r="H7" s="18" t="n">
        <v>25</v>
      </c>
      <c r="I7" s="19" t="n">
        <v>4130</v>
      </c>
    </row>
    <row r="8" customFormat="false" ht="18" hidden="false" customHeight="true" outlineLevel="0" collapsed="false">
      <c r="A8" s="16"/>
      <c r="B8" s="16"/>
      <c r="C8" s="22" t="n">
        <f aca="false">IF($C$7="隔月",0.5,IF($C$7="毎月",1,0))</f>
        <v>1</v>
      </c>
      <c r="D8" s="0"/>
      <c r="E8" s="0"/>
      <c r="F8" s="0"/>
      <c r="G8" s="0"/>
      <c r="H8" s="18" t="n">
        <v>30</v>
      </c>
      <c r="I8" s="19" t="n">
        <v>5582</v>
      </c>
    </row>
    <row r="9" customFormat="false" ht="18" hidden="false" customHeight="true" outlineLevel="0" collapsed="false">
      <c r="A9" s="16"/>
      <c r="B9" s="16"/>
      <c r="C9" s="22" t="n">
        <f aca="false">IF($C$7="隔月",2,IF($C$7="毎月",1,0))</f>
        <v>1</v>
      </c>
      <c r="D9" s="0"/>
      <c r="E9" s="0"/>
      <c r="F9" s="0"/>
      <c r="G9" s="0"/>
      <c r="H9" s="18" t="n">
        <v>40</v>
      </c>
      <c r="I9" s="19" t="n">
        <v>11165</v>
      </c>
    </row>
    <row r="10" customFormat="false" ht="18" hidden="false" customHeight="true" outlineLevel="0" collapsed="false">
      <c r="A10" s="16"/>
      <c r="B10" s="16"/>
      <c r="C10" s="0"/>
      <c r="D10" s="0"/>
      <c r="E10" s="0"/>
      <c r="F10" s="0"/>
      <c r="G10" s="0"/>
      <c r="H10" s="18" t="n">
        <v>50</v>
      </c>
      <c r="I10" s="19" t="n">
        <v>16747</v>
      </c>
    </row>
    <row r="11" customFormat="false" ht="18" hidden="false" customHeight="true" outlineLevel="0" collapsed="false">
      <c r="A11" s="16"/>
      <c r="B11" s="16"/>
      <c r="C11" s="0"/>
      <c r="D11" s="0"/>
      <c r="E11" s="0"/>
      <c r="F11" s="0"/>
      <c r="G11" s="0"/>
      <c r="H11" s="18" t="n">
        <v>75</v>
      </c>
      <c r="I11" s="19" t="n">
        <v>41869</v>
      </c>
    </row>
    <row r="12" customFormat="false" ht="18" hidden="false" customHeight="true" outlineLevel="0" collapsed="false">
      <c r="A12" s="16"/>
      <c r="B12" s="16"/>
      <c r="C12" s="0"/>
      <c r="D12" s="0"/>
      <c r="E12" s="0"/>
      <c r="F12" s="0"/>
      <c r="G12" s="0"/>
      <c r="H12" s="23" t="n">
        <v>100</v>
      </c>
      <c r="I12" s="24" t="n">
        <v>69782</v>
      </c>
    </row>
    <row r="13" customFormat="false" ht="18" hidden="false" customHeight="true" outlineLevel="0" collapsed="false">
      <c r="A13" s="0"/>
      <c r="B13" s="0"/>
      <c r="C13" s="0"/>
      <c r="D13" s="0"/>
      <c r="E13" s="0"/>
      <c r="F13" s="0"/>
      <c r="G13" s="0"/>
      <c r="I13" s="0"/>
    </row>
    <row r="14" customFormat="false" ht="18" hidden="false" customHeight="true" outlineLevel="0" collapsed="false">
      <c r="A14" s="25" t="s">
        <v>12</v>
      </c>
      <c r="B14" s="0"/>
      <c r="C14" s="0"/>
      <c r="D14" s="0"/>
      <c r="E14" s="0"/>
      <c r="F14" s="0"/>
      <c r="G14" s="0"/>
      <c r="I14" s="0"/>
    </row>
    <row r="15" customFormat="false" ht="18" hidden="false" customHeight="true" outlineLevel="0" collapsed="false">
      <c r="A15" s="26" t="s">
        <v>13</v>
      </c>
      <c r="B15" s="26"/>
      <c r="C15" s="26"/>
      <c r="D15" s="27" t="s">
        <v>14</v>
      </c>
      <c r="E15" s="27"/>
      <c r="F15" s="28" t="s">
        <v>15</v>
      </c>
      <c r="G15" s="28"/>
      <c r="I15" s="29" t="s">
        <v>16</v>
      </c>
    </row>
    <row r="16" customFormat="false" ht="18" hidden="false" customHeight="true" outlineLevel="0" collapsed="false">
      <c r="A16" s="26"/>
      <c r="B16" s="26"/>
      <c r="C16" s="26"/>
      <c r="D16" s="30" t="s">
        <v>17</v>
      </c>
      <c r="E16" s="31" t="s">
        <v>18</v>
      </c>
      <c r="F16" s="32" t="s">
        <v>17</v>
      </c>
      <c r="G16" s="33" t="s">
        <v>18</v>
      </c>
      <c r="I16" s="34" t="s">
        <v>19</v>
      </c>
    </row>
    <row r="17" customFormat="false" ht="18" hidden="false" customHeight="true" outlineLevel="0" collapsed="false">
      <c r="A17" s="35" t="n">
        <v>0</v>
      </c>
      <c r="B17" s="36" t="s">
        <v>20</v>
      </c>
      <c r="C17" s="37" t="n">
        <v>10</v>
      </c>
      <c r="D17" s="38" t="s">
        <v>21</v>
      </c>
      <c r="E17" s="39" t="n">
        <f aca="false">LOOKUP($C$3,H5:H12,I5:I12)*$C$9</f>
        <v>1060</v>
      </c>
      <c r="F17" s="40" t="s">
        <v>21</v>
      </c>
      <c r="G17" s="41" t="n">
        <f aca="false">1200*$C$9</f>
        <v>1200</v>
      </c>
      <c r="I17" s="42" t="n">
        <f aca="false">IF(E17=0,"-----",G17/E17)</f>
        <v>1.13207547169811</v>
      </c>
    </row>
    <row r="18" customFormat="false" ht="18" hidden="false" customHeight="true" outlineLevel="0" collapsed="false">
      <c r="A18" s="43" t="n">
        <v>10</v>
      </c>
      <c r="B18" s="44" t="s">
        <v>22</v>
      </c>
      <c r="C18" s="45" t="n">
        <v>20</v>
      </c>
      <c r="D18" s="46" t="n">
        <v>135</v>
      </c>
      <c r="E18" s="47" t="n">
        <f aca="false">IF($C$6&lt;=A18,0,D18*(MIN($C$6,C18)-A18)*$C$9)</f>
        <v>1350</v>
      </c>
      <c r="F18" s="48" t="n">
        <v>150</v>
      </c>
      <c r="G18" s="49" t="n">
        <f aca="false">IF($C$6&lt;=A18,0,F18*(MIN($C$6,C18)-A18)*$C$9)</f>
        <v>1500</v>
      </c>
      <c r="I18" s="50" t="n">
        <f aca="false">IF(E18=0,"-----",G18/E18)</f>
        <v>1.11111111111111</v>
      </c>
    </row>
    <row r="19" customFormat="false" ht="18" hidden="false" customHeight="true" outlineLevel="0" collapsed="false">
      <c r="A19" s="43" t="n">
        <v>20</v>
      </c>
      <c r="B19" s="44" t="s">
        <v>22</v>
      </c>
      <c r="C19" s="45" t="n">
        <v>50</v>
      </c>
      <c r="D19" s="46" t="n">
        <v>151</v>
      </c>
      <c r="E19" s="47" t="n">
        <f aca="false">IF($C$6&lt;=A19,0,D19*(MIN($C$6,C19)-A19)*$C$9)</f>
        <v>1510</v>
      </c>
      <c r="F19" s="48" t="n">
        <v>160</v>
      </c>
      <c r="G19" s="49" t="n">
        <f aca="false">IF($C$6&lt;=A19,0,F19*(MIN($C$6,C19)-A19)*$C$9)</f>
        <v>1600</v>
      </c>
      <c r="I19" s="50" t="n">
        <f aca="false">IF(E19=0,"-----",G19/E19)</f>
        <v>1.05960264900662</v>
      </c>
    </row>
    <row r="20" customFormat="false" ht="18" hidden="false" customHeight="true" outlineLevel="0" collapsed="false">
      <c r="A20" s="43" t="n">
        <v>50</v>
      </c>
      <c r="B20" s="44" t="s">
        <v>22</v>
      </c>
      <c r="C20" s="45" t="n">
        <v>100</v>
      </c>
      <c r="D20" s="46" t="n">
        <v>168</v>
      </c>
      <c r="E20" s="47" t="n">
        <f aca="false">IF($C$6&lt;=A20,0,D20*(MIN($C$6,C20)-A20)*$C$9)</f>
        <v>0</v>
      </c>
      <c r="F20" s="48" t="n">
        <v>170</v>
      </c>
      <c r="G20" s="49" t="n">
        <f aca="false">IF($C$6&lt;=A20,0,F20*(MIN($C$6,C20)-A20)*$C$9)</f>
        <v>0</v>
      </c>
      <c r="I20" s="50" t="str">
        <f aca="false">IF(E20=0,"-----",G20/E20)</f>
        <v>-----</v>
      </c>
    </row>
    <row r="21" customFormat="false" ht="18" hidden="false" customHeight="true" outlineLevel="0" collapsed="false">
      <c r="A21" s="43" t="n">
        <v>100</v>
      </c>
      <c r="B21" s="44" t="s">
        <v>22</v>
      </c>
      <c r="C21" s="45" t="n">
        <v>200</v>
      </c>
      <c r="D21" s="46" t="n">
        <v>195</v>
      </c>
      <c r="E21" s="47" t="n">
        <f aca="false">IF($C$6&lt;=A21,0,D21*(MIN($C$6,C21)-A21)*$C$9)</f>
        <v>0</v>
      </c>
      <c r="F21" s="48" t="n">
        <v>180</v>
      </c>
      <c r="G21" s="49" t="n">
        <f aca="false">IF($C$6&lt;=A21,0,F21*(MIN($C$6,C21)-A21)*$C$9)</f>
        <v>0</v>
      </c>
      <c r="I21" s="50" t="str">
        <f aca="false">IF(E21=0,"-----",G21/E21)</f>
        <v>-----</v>
      </c>
    </row>
    <row r="22" customFormat="false" ht="18" hidden="false" customHeight="true" outlineLevel="0" collapsed="false">
      <c r="A22" s="51" t="n">
        <v>200</v>
      </c>
      <c r="B22" s="44" t="s">
        <v>23</v>
      </c>
      <c r="C22" s="52" t="s">
        <v>24</v>
      </c>
      <c r="D22" s="53" t="n">
        <v>221</v>
      </c>
      <c r="E22" s="47" t="n">
        <f aca="false">IF($C$6&lt;=A22,0,D22*($C$6-A22)*$C$9)</f>
        <v>0</v>
      </c>
      <c r="F22" s="54" t="n">
        <v>190</v>
      </c>
      <c r="G22" s="49" t="n">
        <f aca="false">IF($C$6&lt;=A22,0,F22*($C$6-A22)*$C$9)</f>
        <v>0</v>
      </c>
      <c r="I22" s="50" t="str">
        <f aca="false">IF(E22=0,"-----",G22/E22)</f>
        <v>-----</v>
      </c>
    </row>
    <row r="23" customFormat="false" ht="18" hidden="false" customHeight="true" outlineLevel="0" collapsed="false">
      <c r="A23" s="55" t="s">
        <v>25</v>
      </c>
      <c r="B23" s="55"/>
      <c r="C23" s="55"/>
      <c r="D23" s="56" t="n">
        <f aca="false">SUM(E17:E22)</f>
        <v>3920</v>
      </c>
      <c r="E23" s="56"/>
      <c r="F23" s="57" t="n">
        <f aca="false">SUM(G17:G22)</f>
        <v>4300</v>
      </c>
      <c r="G23" s="57"/>
      <c r="I23" s="50" t="n">
        <f aca="false">IF(D23=0,"-----",F23/D23)</f>
        <v>1.0969387755102</v>
      </c>
    </row>
    <row r="24" customFormat="false" ht="18" hidden="false" customHeight="true" outlineLevel="0" collapsed="false">
      <c r="A24" s="55" t="s">
        <v>26</v>
      </c>
      <c r="B24" s="55"/>
      <c r="C24" s="55"/>
      <c r="D24" s="56" t="n">
        <f aca="false">ROUNDDOWN(D23*0.1,0)</f>
        <v>392</v>
      </c>
      <c r="E24" s="56"/>
      <c r="F24" s="57" t="n">
        <f aca="false">ROUNDDOWN(F23*0.1,0)</f>
        <v>430</v>
      </c>
      <c r="G24" s="57"/>
      <c r="I24" s="58" t="s">
        <v>21</v>
      </c>
    </row>
    <row r="25" customFormat="false" ht="18" hidden="false" customHeight="true" outlineLevel="0" collapsed="false">
      <c r="A25" s="55" t="s">
        <v>27</v>
      </c>
      <c r="B25" s="55"/>
      <c r="C25" s="55"/>
      <c r="D25" s="59" t="n">
        <f aca="false">SUM(D23:E24)</f>
        <v>4312</v>
      </c>
      <c r="E25" s="59"/>
      <c r="F25" s="60" t="n">
        <f aca="false">SUM(F23:G24)</f>
        <v>4730</v>
      </c>
      <c r="G25" s="60"/>
      <c r="I25" s="61" t="n">
        <f aca="false">IF(D25=0,0,F25/D25)</f>
        <v>1.0969387755102</v>
      </c>
    </row>
    <row r="26" customFormat="false" ht="18" hidden="false" customHeight="true" outlineLevel="0" collapsed="false">
      <c r="A26" s="62" t="s">
        <v>11</v>
      </c>
      <c r="B26" s="62"/>
      <c r="C26" s="62"/>
      <c r="D26" s="63" t="n">
        <f aca="false">D25+F25</f>
        <v>9042</v>
      </c>
      <c r="E26" s="63"/>
      <c r="F26" s="63"/>
      <c r="G26" s="63"/>
    </row>
  </sheetData>
  <mergeCells count="19">
    <mergeCell ref="A1:J1"/>
    <mergeCell ref="A3:B3"/>
    <mergeCell ref="H3:I3"/>
    <mergeCell ref="A5:B5"/>
    <mergeCell ref="A7:B7"/>
    <mergeCell ref="A15:C16"/>
    <mergeCell ref="D15:E15"/>
    <mergeCell ref="F15:G15"/>
    <mergeCell ref="A23:C23"/>
    <mergeCell ref="D23:E23"/>
    <mergeCell ref="F23:G23"/>
    <mergeCell ref="A24:C24"/>
    <mergeCell ref="D24:E24"/>
    <mergeCell ref="F24:G24"/>
    <mergeCell ref="A25:C25"/>
    <mergeCell ref="D25:E25"/>
    <mergeCell ref="F25:G25"/>
    <mergeCell ref="A26:C26"/>
    <mergeCell ref="D26:G26"/>
  </mergeCells>
  <dataValidations count="3">
    <dataValidation allowBlank="true" operator="between" showDropDown="false" showErrorMessage="true" showInputMessage="true" sqref="C3" type="list">
      <formula1>$H$5:$H$12</formula1>
      <formula2>0</formula2>
    </dataValidation>
    <dataValidation allowBlank="true" operator="between" showDropDown="false" showErrorMessage="true" showInputMessage="true" sqref="C7" type="list">
      <formula1>"隔月,毎月"</formula1>
      <formula2>0</formula2>
    </dataValidation>
    <dataValidation allowBlank="true" operator="greaterThanOrEqual" showDropDown="false" showErrorMessage="true" showInputMessage="true" sqref="C5" type="whole">
      <formula1>0</formula1>
      <formula2>0</formula2>
    </dataValidation>
  </dataValidations>
  <printOptions headings="false" gridLines="false" gridLinesSet="true" horizontalCentered="true" verticalCentered="false"/>
  <pageMargins left="0.7875" right="0.7875" top="0.984027777777778" bottom="0.984027777777778" header="0.511805555555555" footer="0.511805555555555"/>
  <pageSetup paperSize="77" scale="100" firstPageNumber="0" fitToWidth="1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>&amp;C&amp;"ＭＳ Ｐゴシック,標準"&amp;24上下水道料金計算表</oddHeader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3.5"/>
  <cols>
    <col collapsed="false" hidden="false" max="1025" min="1" style="0" width="10.9123711340206"/>
  </cols>
  <sheetData/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3.5"/>
  <cols>
    <col collapsed="false" hidden="false" max="1025" min="1" style="0" width="10.9123711340206"/>
  </cols>
  <sheetData/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LibreOffice/5.0.6.2$Linux_X86_64 LibreOffice_project/00$Build-2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2023-07-25T23:52:38Z</dcterms:created>
  <dc:language>ja-JP</dc:language>
  <dcterms:modified xsi:type="dcterms:W3CDTF">2024-04-26T14:43:28Z</dcterms:modified>
  <cp:revision>1</cp:revision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5.0.3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astSavedDate">
    <vt:filetime>2024-04-26T04:06:22Z</vt:filetime>
  </property>
  <property fmtid="{D5CDD505-2E9C-101B-9397-08002B2CF9AE}" pid="6" name="LastSavedVersion">
    <vt:lpwstr>5.0.2.0</vt:lpwstr>
  </property>
  <property fmtid="{D5CDD505-2E9C-101B-9397-08002B2CF9AE}" pid="7" name="LinksUpToDate">
    <vt:bool>0</vt:bool>
  </property>
  <property fmtid="{D5CDD505-2E9C-101B-9397-08002B2CF9AE}" pid="8" name="ScaleCrop">
    <vt:bool>0</vt:bool>
  </property>
  <property fmtid="{D5CDD505-2E9C-101B-9397-08002B2CF9AE}" pid="9" name="ShareDoc">
    <vt:bool>0</vt:bool>
  </property>
</Properties>
</file>